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tabRatio="887" activeTab="0"/>
  </bookViews>
  <sheets>
    <sheet name="基金按科目" sheetId="1" r:id="rId1"/>
  </sheets>
  <definedNames/>
  <calcPr fullCalcOnLoad="1"/>
</workbook>
</file>

<file path=xl/sharedStrings.xml><?xml version="1.0" encoding="utf-8"?>
<sst xmlns="http://schemas.openxmlformats.org/spreadsheetml/2006/main" count="122" uniqueCount="97">
  <si>
    <t>项目单位</t>
  </si>
  <si>
    <t>指标文号</t>
  </si>
  <si>
    <t>支出功能分类科目</t>
  </si>
  <si>
    <t>摘要或明细项目</t>
  </si>
  <si>
    <t>财政拨付情况</t>
  </si>
  <si>
    <t>指标金额</t>
  </si>
  <si>
    <t>已拨付</t>
  </si>
  <si>
    <t>未拨付</t>
  </si>
  <si>
    <t>合计</t>
  </si>
  <si>
    <t>15年指标</t>
  </si>
  <si>
    <t>16年指标</t>
  </si>
  <si>
    <t>未拨金额</t>
  </si>
  <si>
    <t>未拨付原因</t>
  </si>
  <si>
    <t>旅游局</t>
  </si>
  <si>
    <t>运财行[2017]3号</t>
  </si>
  <si>
    <t>关于下达国家旅游发展基金补助地方项目资金的通知</t>
  </si>
  <si>
    <t>文化局</t>
  </si>
  <si>
    <t>民政局</t>
  </si>
  <si>
    <t>民政局</t>
  </si>
  <si>
    <t>彩票公益金</t>
  </si>
  <si>
    <t>关于下达2016年农村危房改造市级配套资金的通知</t>
  </si>
  <si>
    <t>关于下达2017年农村危房改造市级配套资金的通知</t>
  </si>
  <si>
    <t>民政局</t>
  </si>
  <si>
    <t>残联</t>
  </si>
  <si>
    <t>教科局</t>
  </si>
  <si>
    <t>运财教[2016]135号</t>
  </si>
  <si>
    <t>运财教[2017]33号</t>
  </si>
  <si>
    <t>运财教[2017]30号</t>
  </si>
  <si>
    <t>电影事业发展省级奖励</t>
  </si>
  <si>
    <t>住建局</t>
  </si>
  <si>
    <t>民政局</t>
  </si>
  <si>
    <t>环保局</t>
  </si>
  <si>
    <t>关于下达2017年第一批冬季清洁取暖省级奖补资金预算的通知</t>
  </si>
  <si>
    <t>关于下达2017年第二批冬季清洁取暖专项奖补资金的通知</t>
  </si>
  <si>
    <t>残联</t>
  </si>
  <si>
    <t>移民办</t>
  </si>
  <si>
    <t>运财农[2016]083号</t>
  </si>
  <si>
    <t>提前下达2017年大中型水库移民后期扶持资金;个人部分，每人每年600元，合计145.02万元</t>
  </si>
  <si>
    <t>提前下达2017年中央水库移民扶持基金预算指标。</t>
  </si>
  <si>
    <t>关于下达2017年第一批水利专项转移支付预算指标</t>
  </si>
  <si>
    <t>文化局</t>
  </si>
  <si>
    <t>单位：万元</t>
  </si>
  <si>
    <t>17年指标</t>
  </si>
  <si>
    <t>2296002</t>
  </si>
  <si>
    <t>文化体育与传媒支出</t>
  </si>
  <si>
    <t>国家电影事业发展专项资金及对应专项债务收入安排的支出</t>
  </si>
  <si>
    <t>社会保障和就业支出</t>
  </si>
  <si>
    <t>大中型水库移民后期扶持基金支出</t>
  </si>
  <si>
    <t>小型水库移民扶助基金及对应专款债务收入安排的支出</t>
  </si>
  <si>
    <t>城乡社区支出</t>
  </si>
  <si>
    <t>国有土地使用权出让收入及对应专项债务收入安排的支出</t>
  </si>
  <si>
    <t>旅游发展基金支出</t>
  </si>
  <si>
    <t>其他政府性基金及对应专项债务收入安排的支出</t>
  </si>
  <si>
    <t>彩票公益金及对应专项债务收入安排的支出</t>
  </si>
  <si>
    <t>总  计</t>
  </si>
  <si>
    <t>水利发展资金</t>
  </si>
  <si>
    <t>商业服务业等支出</t>
  </si>
  <si>
    <t>其他支出</t>
  </si>
  <si>
    <t>2296003</t>
  </si>
  <si>
    <t>2296004</t>
  </si>
  <si>
    <t>2296006</t>
  </si>
  <si>
    <t>2296013</t>
  </si>
  <si>
    <t>2296099</t>
  </si>
  <si>
    <t>提前下达7-12月福利彩票公益金</t>
  </si>
  <si>
    <t>农村老年人日间照料中心建设补助资金</t>
  </si>
  <si>
    <t>福利彩票公益金援助城市社区养老服务设施项目资金</t>
  </si>
  <si>
    <t>第二季度福利彩票公益金</t>
  </si>
  <si>
    <t>中央专项彩票公益金支持乡村学校少年宫项目资金</t>
  </si>
  <si>
    <t>2017年省级彩票公益金残疾人事业项目资金</t>
  </si>
  <si>
    <t>中央专项彩票公益金支持残疾人事业发展补助资金</t>
  </si>
  <si>
    <t>城乡医疗救助（中央专项彩票公益金）</t>
  </si>
  <si>
    <t>资助县级文化馆、图书馆、美术馆基础设施建设及购置资</t>
  </si>
  <si>
    <t>残联</t>
  </si>
  <si>
    <t>文体局</t>
  </si>
  <si>
    <t>运财综[2016]058号</t>
  </si>
  <si>
    <t>运财城[2017]58号</t>
  </si>
  <si>
    <t>运财城[2017]86号</t>
  </si>
  <si>
    <t>运财城[2017]97号</t>
  </si>
  <si>
    <t>运财城[2017]147号</t>
  </si>
  <si>
    <t>运财农[2017]114号</t>
  </si>
  <si>
    <t>运财农[2017]057号</t>
  </si>
  <si>
    <t>运财综[2017]021号</t>
  </si>
  <si>
    <t>运财综[2017]062号</t>
  </si>
  <si>
    <t>运财综[2017]022号</t>
  </si>
  <si>
    <t>运财综[2017]061号</t>
  </si>
  <si>
    <t>运财综[2017]039号</t>
  </si>
  <si>
    <t>运财综[2017]006号</t>
  </si>
  <si>
    <t>运财综[2017]024号</t>
  </si>
  <si>
    <t>运财综[2017]020号</t>
  </si>
  <si>
    <t>运财综[2017]037号</t>
  </si>
  <si>
    <t>运财社[2017]094号</t>
  </si>
  <si>
    <t>运财社[2017]064号</t>
  </si>
  <si>
    <t>运财综[2017]030号</t>
  </si>
  <si>
    <t>运财综[2017]38号</t>
  </si>
  <si>
    <t>运财农[2016]125号</t>
  </si>
  <si>
    <r>
      <t>绛县2017年</t>
    </r>
    <r>
      <rPr>
        <b/>
        <sz val="20"/>
        <color indexed="10"/>
        <rFont val="宋体"/>
        <family val="0"/>
      </rPr>
      <t>基金</t>
    </r>
    <r>
      <rPr>
        <b/>
        <sz val="20"/>
        <rFont val="宋体"/>
        <family val="0"/>
      </rPr>
      <t>转移支付拨付及使用情况</t>
    </r>
  </si>
  <si>
    <t>2017年公共文化服务体系建设市级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</si>
</sst>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0" fillId="32" borderId="0" xfId="0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15" applyFont="1" applyFill="1" applyBorder="1" applyAlignment="1">
      <alignment horizontal="center" vertical="center" wrapText="1"/>
      <protection/>
    </xf>
    <xf numFmtId="0" fontId="7" fillId="32" borderId="10" xfId="16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/>
    </xf>
    <xf numFmtId="0" fontId="7" fillId="32" borderId="10" xfId="15" applyNumberFormat="1" applyFont="1" applyFill="1" applyBorder="1" applyAlignment="1">
      <alignment horizontal="center" vertical="center" wrapText="1"/>
      <protection/>
    </xf>
    <xf numFmtId="0" fontId="7" fillId="32" borderId="10" xfId="18" applyNumberFormat="1" applyFont="1" applyFill="1" applyBorder="1" applyAlignment="1">
      <alignment horizontal="center" vertical="center" wrapText="1"/>
      <protection/>
    </xf>
    <xf numFmtId="0" fontId="6" fillId="32" borderId="10" xfId="15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18" applyFont="1" applyFill="1" applyBorder="1" applyAlignment="1">
      <alignment horizontal="center" vertical="center" wrapText="1"/>
      <protection/>
    </xf>
    <xf numFmtId="0" fontId="7" fillId="32" borderId="10" xfId="49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7" fillId="32" borderId="10" xfId="20" applyFont="1" applyFill="1" applyBorder="1" applyAlignment="1">
      <alignment horizontal="center" vertical="center"/>
      <protection/>
    </xf>
    <xf numFmtId="0" fontId="7" fillId="32" borderId="10" xfId="20" applyFont="1" applyFill="1" applyBorder="1" applyAlignment="1">
      <alignment horizontal="center" vertical="center" wrapText="1"/>
      <protection/>
    </xf>
    <xf numFmtId="0" fontId="7" fillId="32" borderId="10" xfId="69" applyFont="1" applyFill="1" applyBorder="1" applyAlignment="1">
      <alignment horizontal="center" vertical="center" wrapText="1"/>
      <protection/>
    </xf>
    <xf numFmtId="0" fontId="7" fillId="32" borderId="10" xfId="72" applyFont="1" applyFill="1" applyBorder="1" applyAlignment="1">
      <alignment horizontal="center" vertical="center" wrapText="1"/>
      <protection/>
    </xf>
    <xf numFmtId="0" fontId="7" fillId="32" borderId="10" xfId="56" applyFont="1" applyFill="1" applyBorder="1" applyAlignment="1">
      <alignment horizontal="center" vertical="center" wrapText="1"/>
      <protection/>
    </xf>
    <xf numFmtId="0" fontId="7" fillId="32" borderId="10" xfId="55" applyFont="1" applyFill="1" applyBorder="1" applyAlignment="1">
      <alignment horizontal="center" vertical="center" wrapText="1"/>
      <protection/>
    </xf>
    <xf numFmtId="0" fontId="6" fillId="32" borderId="10" xfId="15" applyFont="1" applyFill="1" applyBorder="1" applyAlignment="1">
      <alignment horizontal="center" vertical="center"/>
      <protection/>
    </xf>
    <xf numFmtId="0" fontId="7" fillId="32" borderId="11" xfId="47" applyFont="1" applyFill="1" applyBorder="1" applyAlignment="1">
      <alignment horizontal="center" vertical="center" wrapText="1"/>
      <protection/>
    </xf>
    <xf numFmtId="0" fontId="7" fillId="32" borderId="10" xfId="54" applyNumberFormat="1" applyFont="1" applyFill="1" applyBorder="1" applyAlignment="1">
      <alignment horizontal="center" vertical="center" wrapText="1"/>
      <protection/>
    </xf>
    <xf numFmtId="0" fontId="7" fillId="32" borderId="12" xfId="48" applyFont="1" applyFill="1" applyBorder="1" applyAlignment="1">
      <alignment horizontal="center" vertical="center" wrapText="1"/>
      <protection/>
    </xf>
    <xf numFmtId="0" fontId="7" fillId="32" borderId="10" xfId="62" applyFont="1" applyFill="1" applyBorder="1" applyAlignment="1">
      <alignment horizontal="center" vertical="center" wrapText="1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>
      <alignment horizontal="center" vertical="center"/>
    </xf>
    <xf numFmtId="14" fontId="7" fillId="32" borderId="14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0" fillId="32" borderId="0" xfId="0" applyFill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10" xfId="47" applyFont="1" applyFill="1" applyBorder="1" applyAlignment="1">
      <alignment horizontal="center" vertical="center" wrapText="1"/>
      <protection/>
    </xf>
    <xf numFmtId="0" fontId="7" fillId="32" borderId="10" xfId="48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15" applyNumberFormat="1" applyFont="1" applyFill="1" applyBorder="1" applyAlignment="1">
      <alignment horizontal="center" vertical="center" wrapText="1"/>
      <protection/>
    </xf>
    <xf numFmtId="0" fontId="7" fillId="32" borderId="12" xfId="15" applyNumberFormat="1" applyFont="1" applyFill="1" applyBorder="1" applyAlignment="1">
      <alignment horizontal="center" vertical="center" wrapText="1"/>
      <protection/>
    </xf>
    <xf numFmtId="0" fontId="7" fillId="32" borderId="11" xfId="16" applyFont="1" applyFill="1" applyBorder="1" applyAlignment="1">
      <alignment horizontal="center" vertical="center" wrapText="1"/>
      <protection/>
    </xf>
    <xf numFmtId="0" fontId="7" fillId="32" borderId="12" xfId="16" applyFont="1" applyFill="1" applyBorder="1" applyAlignment="1">
      <alignment horizontal="center" vertical="center" wrapText="1"/>
      <protection/>
    </xf>
    <xf numFmtId="0" fontId="6" fillId="32" borderId="11" xfId="15" applyFont="1" applyFill="1" applyBorder="1" applyAlignment="1">
      <alignment horizontal="center" vertical="center" wrapText="1"/>
      <protection/>
    </xf>
    <xf numFmtId="0" fontId="6" fillId="32" borderId="12" xfId="15" applyFont="1" applyFill="1" applyBorder="1" applyAlignment="1">
      <alignment horizontal="center" vertical="center" wrapText="1"/>
      <protection/>
    </xf>
    <xf numFmtId="0" fontId="9" fillId="32" borderId="13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8" fillId="32" borderId="11" xfId="20" applyFont="1" applyFill="1" applyBorder="1" applyAlignment="1">
      <alignment horizontal="center" vertical="center"/>
      <protection/>
    </xf>
    <xf numFmtId="0" fontId="8" fillId="32" borderId="15" xfId="20" applyFont="1" applyFill="1" applyBorder="1" applyAlignment="1">
      <alignment horizontal="center" vertical="center"/>
      <protection/>
    </xf>
    <xf numFmtId="0" fontId="8" fillId="32" borderId="12" xfId="20" applyFont="1" applyFill="1" applyBorder="1" applyAlignment="1">
      <alignment horizontal="center" vertical="center"/>
      <protection/>
    </xf>
    <xf numFmtId="0" fontId="7" fillId="32" borderId="11" xfId="20" applyFont="1" applyFill="1" applyBorder="1" applyAlignment="1">
      <alignment horizontal="center" vertical="center"/>
      <protection/>
    </xf>
    <xf numFmtId="0" fontId="7" fillId="32" borderId="15" xfId="20" applyFont="1" applyFill="1" applyBorder="1" applyAlignment="1">
      <alignment horizontal="center" vertical="center"/>
      <protection/>
    </xf>
    <xf numFmtId="0" fontId="7" fillId="32" borderId="12" xfId="2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32" borderId="11" xfId="15" applyFont="1" applyFill="1" applyBorder="1" applyAlignment="1">
      <alignment horizontal="center" vertical="center" wrapText="1"/>
      <protection/>
    </xf>
    <xf numFmtId="0" fontId="8" fillId="32" borderId="15" xfId="15" applyFont="1" applyFill="1" applyBorder="1" applyAlignment="1">
      <alignment horizontal="center" vertical="center" wrapText="1"/>
      <protection/>
    </xf>
    <xf numFmtId="0" fontId="8" fillId="32" borderId="12" xfId="15" applyFont="1" applyFill="1" applyBorder="1" applyAlignment="1">
      <alignment horizontal="center" vertical="center" wrapText="1"/>
      <protection/>
    </xf>
    <xf numFmtId="0" fontId="7" fillId="32" borderId="11" xfId="15" applyFont="1" applyFill="1" applyBorder="1" applyAlignment="1">
      <alignment horizontal="center" vertical="center" wrapText="1"/>
      <protection/>
    </xf>
    <xf numFmtId="0" fontId="7" fillId="32" borderId="15" xfId="15" applyFont="1" applyFill="1" applyBorder="1" applyAlignment="1">
      <alignment horizontal="center" vertical="center" wrapText="1"/>
      <protection/>
    </xf>
    <xf numFmtId="0" fontId="7" fillId="32" borderId="12" xfId="15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15" applyNumberFormat="1" applyFont="1" applyFill="1" applyBorder="1" applyAlignment="1">
      <alignment horizontal="center" vertical="center" wrapText="1"/>
      <protection/>
    </xf>
    <xf numFmtId="0" fontId="7" fillId="32" borderId="15" xfId="15" applyNumberFormat="1" applyFont="1" applyFill="1" applyBorder="1" applyAlignment="1">
      <alignment horizontal="center" vertical="center" wrapText="1"/>
      <protection/>
    </xf>
    <xf numFmtId="0" fontId="7" fillId="32" borderId="12" xfId="15" applyNumberFormat="1" applyFont="1" applyFill="1" applyBorder="1" applyAlignment="1">
      <alignment horizontal="center" vertical="center" wrapText="1"/>
      <protection/>
    </xf>
    <xf numFmtId="0" fontId="7" fillId="32" borderId="11" xfId="18" applyNumberFormat="1" applyFont="1" applyFill="1" applyBorder="1" applyAlignment="1">
      <alignment horizontal="center" vertical="center" wrapText="1"/>
      <protection/>
    </xf>
    <xf numFmtId="0" fontId="7" fillId="32" borderId="15" xfId="18" applyNumberFormat="1" applyFont="1" applyFill="1" applyBorder="1" applyAlignment="1">
      <alignment horizontal="center" vertical="center" wrapText="1"/>
      <protection/>
    </xf>
    <xf numFmtId="0" fontId="7" fillId="32" borderId="12" xfId="18" applyNumberFormat="1" applyFont="1" applyFill="1" applyBorder="1" applyAlignment="1">
      <alignment horizontal="center" vertical="center" wrapText="1"/>
      <protection/>
    </xf>
    <xf numFmtId="0" fontId="8" fillId="32" borderId="11" xfId="18" applyNumberFormat="1" applyFont="1" applyFill="1" applyBorder="1" applyAlignment="1">
      <alignment horizontal="center" vertical="center" wrapText="1"/>
      <protection/>
    </xf>
    <xf numFmtId="0" fontId="8" fillId="32" borderId="15" xfId="18" applyNumberFormat="1" applyFont="1" applyFill="1" applyBorder="1" applyAlignment="1">
      <alignment horizontal="center" vertical="center" wrapText="1"/>
      <protection/>
    </xf>
    <xf numFmtId="0" fontId="8" fillId="32" borderId="12" xfId="18" applyNumberFormat="1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15" applyNumberFormat="1" applyFont="1" applyFill="1" applyBorder="1" applyAlignment="1">
      <alignment horizontal="center" vertical="center" wrapText="1"/>
      <protection/>
    </xf>
    <xf numFmtId="0" fontId="8" fillId="32" borderId="15" xfId="15" applyNumberFormat="1" applyFont="1" applyFill="1" applyBorder="1" applyAlignment="1">
      <alignment horizontal="center" vertical="center" wrapText="1"/>
      <protection/>
    </xf>
    <xf numFmtId="0" fontId="8" fillId="32" borderId="12" xfId="15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4" fontId="7" fillId="32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</cellXfs>
  <cellStyles count="80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2 2" xfId="17"/>
    <cellStyle name="?鹎%U龡&amp;H?_x0008__x001C__x001C_?_x0007__x0001__x0001_ 2 3" xfId="18"/>
    <cellStyle name="?鹎%U龡&amp;H?_x0008__x001C__x001C_?_x0007__x0001__x0001_ 2 5" xfId="19"/>
    <cellStyle name="?鹎%U龡&amp;H?_x0008__x001C__x001C_?_x0007__x0001__x0001_ 9" xfId="20"/>
    <cellStyle name="?鹎%U龡&amp;H?_x0008__x001c__x001c_?_x0007__x0001__x0001_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5 5" xfId="47"/>
    <cellStyle name="常规 16 2" xfId="48"/>
    <cellStyle name="常规 2" xfId="49"/>
    <cellStyle name="常规 2 10" xfId="50"/>
    <cellStyle name="常规 2 12" xfId="51"/>
    <cellStyle name="常规 2 13" xfId="52"/>
    <cellStyle name="常规 2 4_1--综合股2016转移支付拨付及使用情况" xfId="53"/>
    <cellStyle name="常规 2 5 2" xfId="54"/>
    <cellStyle name="常规 4 2 7" xfId="55"/>
    <cellStyle name="常规 4 7" xfId="56"/>
    <cellStyle name="常规 65" xfId="57"/>
    <cellStyle name="常规 66" xfId="58"/>
    <cellStyle name="常规 67" xfId="59"/>
    <cellStyle name="常规 71" xfId="60"/>
    <cellStyle name="常规 72" xfId="61"/>
    <cellStyle name="常规 73" xfId="62"/>
    <cellStyle name="常规 74" xfId="63"/>
    <cellStyle name="常规 75" xfId="64"/>
    <cellStyle name="常规 76" xfId="65"/>
    <cellStyle name="常规 77" xfId="66"/>
    <cellStyle name="常规 78" xfId="67"/>
    <cellStyle name="常规 79" xfId="68"/>
    <cellStyle name="常规 80" xfId="69"/>
    <cellStyle name="常规 81" xfId="70"/>
    <cellStyle name="常规 82" xfId="71"/>
    <cellStyle name="常规 83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Zeros="0" tabSelected="1" zoomScalePageLayoutView="0" workbookViewId="0" topLeftCell="A1">
      <selection activeCell="D19" sqref="D19"/>
    </sheetView>
  </sheetViews>
  <sheetFormatPr defaultColWidth="9.140625" defaultRowHeight="15"/>
  <cols>
    <col min="1" max="1" width="9.00390625" style="13" customWidth="1"/>
    <col min="2" max="2" width="17.8515625" style="13" customWidth="1"/>
    <col min="3" max="3" width="9.00390625" style="13" customWidth="1"/>
    <col min="4" max="4" width="31.28125" style="13" customWidth="1"/>
    <col min="5" max="5" width="9.421875" style="13" bestFit="1" customWidth="1"/>
    <col min="6" max="16384" width="9.00390625" style="13" customWidth="1"/>
  </cols>
  <sheetData>
    <row r="1" spans="1:11" s="1" customFormat="1" ht="25.5">
      <c r="A1" s="78" t="s">
        <v>95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9" customFormat="1" ht="24" customHeight="1">
      <c r="A2" s="27"/>
      <c r="B2" s="80">
        <v>43097</v>
      </c>
      <c r="C2" s="81"/>
      <c r="D2" s="81"/>
      <c r="E2" s="81"/>
      <c r="F2" s="81"/>
      <c r="G2" s="81"/>
      <c r="H2" s="81"/>
      <c r="I2" s="81"/>
      <c r="J2" s="81"/>
      <c r="K2" s="28" t="s">
        <v>41</v>
      </c>
    </row>
    <row r="3" spans="1:11" s="2" customFormat="1" ht="24.75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/>
      <c r="G3" s="82"/>
      <c r="H3" s="82"/>
      <c r="I3" s="82"/>
      <c r="J3" s="82"/>
      <c r="K3" s="82"/>
    </row>
    <row r="4" spans="1:11" s="2" customFormat="1" ht="24.75" customHeight="1">
      <c r="A4" s="82"/>
      <c r="B4" s="82"/>
      <c r="C4" s="82"/>
      <c r="D4" s="82"/>
      <c r="E4" s="82" t="s">
        <v>5</v>
      </c>
      <c r="F4" s="82"/>
      <c r="G4" s="82"/>
      <c r="H4" s="82"/>
      <c r="I4" s="82" t="s">
        <v>6</v>
      </c>
      <c r="J4" s="82" t="s">
        <v>7</v>
      </c>
      <c r="K4" s="82"/>
    </row>
    <row r="5" spans="1:11" s="2" customFormat="1" ht="24.75" customHeight="1">
      <c r="A5" s="82"/>
      <c r="B5" s="82"/>
      <c r="C5" s="82"/>
      <c r="D5" s="82"/>
      <c r="E5" s="3" t="s">
        <v>8</v>
      </c>
      <c r="F5" s="3" t="s">
        <v>9</v>
      </c>
      <c r="G5" s="3" t="s">
        <v>10</v>
      </c>
      <c r="H5" s="3" t="s">
        <v>42</v>
      </c>
      <c r="I5" s="82"/>
      <c r="J5" s="3" t="s">
        <v>11</v>
      </c>
      <c r="K5" s="3" t="s">
        <v>12</v>
      </c>
    </row>
    <row r="6" spans="1:11" s="2" customFormat="1" ht="24.75" customHeight="1">
      <c r="A6" s="60" t="s">
        <v>54</v>
      </c>
      <c r="B6" s="61"/>
      <c r="C6" s="61"/>
      <c r="D6" s="62"/>
      <c r="E6" s="3">
        <f>E7+E10+E17+E22+E25</f>
        <v>1866.248</v>
      </c>
      <c r="F6" s="3">
        <f aca="true" t="shared" si="0" ref="F6:K6">F7+F10+F17+F22+F25</f>
        <v>0</v>
      </c>
      <c r="G6" s="3">
        <f t="shared" si="0"/>
        <v>30</v>
      </c>
      <c r="H6" s="3">
        <f t="shared" si="0"/>
        <v>1836.248</v>
      </c>
      <c r="I6" s="3">
        <f t="shared" si="0"/>
        <v>1537.47</v>
      </c>
      <c r="J6" s="3">
        <f t="shared" si="0"/>
        <v>328.778</v>
      </c>
      <c r="K6" s="3">
        <f t="shared" si="0"/>
        <v>0</v>
      </c>
    </row>
    <row r="7" spans="1:11" s="2" customFormat="1" ht="24.75" customHeight="1">
      <c r="A7" s="72" t="s">
        <v>44</v>
      </c>
      <c r="B7" s="73"/>
      <c r="C7" s="73"/>
      <c r="D7" s="74"/>
      <c r="E7" s="3">
        <f>E8</f>
        <v>2</v>
      </c>
      <c r="F7" s="3"/>
      <c r="G7" s="3"/>
      <c r="H7" s="3">
        <f>H9</f>
        <v>2</v>
      </c>
      <c r="I7" s="3">
        <f>I9</f>
        <v>2</v>
      </c>
      <c r="J7" s="3"/>
      <c r="K7" s="3"/>
    </row>
    <row r="8" spans="1:11" s="2" customFormat="1" ht="24.75" customHeight="1">
      <c r="A8" s="60" t="s">
        <v>45</v>
      </c>
      <c r="B8" s="61"/>
      <c r="C8" s="61"/>
      <c r="D8" s="62"/>
      <c r="E8" s="3">
        <f>SUM(E9)</f>
        <v>2</v>
      </c>
      <c r="F8" s="3">
        <f aca="true" t="shared" si="1" ref="F8:K8">SUM(F9)</f>
        <v>0</v>
      </c>
      <c r="G8" s="3">
        <f t="shared" si="1"/>
        <v>0</v>
      </c>
      <c r="H8" s="3">
        <f t="shared" si="1"/>
        <v>2</v>
      </c>
      <c r="I8" s="3">
        <f t="shared" si="1"/>
        <v>2</v>
      </c>
      <c r="J8" s="3">
        <f t="shared" si="1"/>
        <v>0</v>
      </c>
      <c r="K8" s="3">
        <f t="shared" si="1"/>
        <v>0</v>
      </c>
    </row>
    <row r="9" spans="1:11" s="32" customFormat="1" ht="24.75" customHeight="1">
      <c r="A9" s="7" t="s">
        <v>16</v>
      </c>
      <c r="B9" s="7" t="s">
        <v>27</v>
      </c>
      <c r="C9" s="3">
        <v>2070702</v>
      </c>
      <c r="D9" s="7" t="s">
        <v>28</v>
      </c>
      <c r="E9" s="3">
        <f>SUM(F9:H9)</f>
        <v>2</v>
      </c>
      <c r="F9" s="3"/>
      <c r="G9" s="5"/>
      <c r="H9" s="5">
        <v>2</v>
      </c>
      <c r="I9" s="5">
        <v>2</v>
      </c>
      <c r="J9" s="3">
        <f>E9-I9</f>
        <v>0</v>
      </c>
      <c r="K9" s="3"/>
    </row>
    <row r="10" spans="1:11" s="32" customFormat="1" ht="24.75" customHeight="1">
      <c r="A10" s="75" t="s">
        <v>46</v>
      </c>
      <c r="B10" s="76"/>
      <c r="C10" s="76"/>
      <c r="D10" s="77"/>
      <c r="E10" s="3">
        <f>E11+E15</f>
        <v>415.02</v>
      </c>
      <c r="F10" s="3">
        <f aca="true" t="shared" si="2" ref="F10:K10">F11+F15</f>
        <v>0</v>
      </c>
      <c r="G10" s="3">
        <f t="shared" si="2"/>
        <v>0</v>
      </c>
      <c r="H10" s="3">
        <f t="shared" si="2"/>
        <v>415.02</v>
      </c>
      <c r="I10" s="3">
        <f t="shared" si="2"/>
        <v>315.02</v>
      </c>
      <c r="J10" s="3">
        <f aca="true" t="shared" si="3" ref="J10:J45">E10-I10</f>
        <v>100</v>
      </c>
      <c r="K10" s="3">
        <f t="shared" si="2"/>
        <v>0</v>
      </c>
    </row>
    <row r="11" spans="1:11" s="32" customFormat="1" ht="24.75" customHeight="1">
      <c r="A11" s="63" t="s">
        <v>47</v>
      </c>
      <c r="B11" s="64"/>
      <c r="C11" s="64"/>
      <c r="D11" s="65"/>
      <c r="E11" s="3">
        <f aca="true" t="shared" si="4" ref="E11:J11">SUM(E12:E14)</f>
        <v>345.02</v>
      </c>
      <c r="F11" s="3">
        <f t="shared" si="4"/>
        <v>0</v>
      </c>
      <c r="G11" s="3">
        <f t="shared" si="4"/>
        <v>0</v>
      </c>
      <c r="H11" s="3">
        <f t="shared" si="4"/>
        <v>345.02</v>
      </c>
      <c r="I11" s="3">
        <f t="shared" si="4"/>
        <v>245.02</v>
      </c>
      <c r="J11" s="3">
        <f t="shared" si="4"/>
        <v>100</v>
      </c>
      <c r="K11" s="3"/>
    </row>
    <row r="12" spans="1:11" s="32" customFormat="1" ht="24.75" customHeight="1">
      <c r="A12" s="4" t="s">
        <v>35</v>
      </c>
      <c r="B12" s="9" t="s">
        <v>36</v>
      </c>
      <c r="C12" s="3">
        <v>2082201</v>
      </c>
      <c r="D12" s="4" t="s">
        <v>37</v>
      </c>
      <c r="E12" s="3">
        <f>SUM(F12:H12)</f>
        <v>145.02</v>
      </c>
      <c r="F12" s="3"/>
      <c r="G12" s="5"/>
      <c r="H12" s="7">
        <v>145.02</v>
      </c>
      <c r="I12" s="5">
        <v>145.02</v>
      </c>
      <c r="J12" s="3">
        <f t="shared" si="3"/>
        <v>0</v>
      </c>
      <c r="K12" s="3"/>
    </row>
    <row r="13" spans="1:11" s="32" customFormat="1" ht="24.75" customHeight="1">
      <c r="A13" s="3" t="s">
        <v>35</v>
      </c>
      <c r="B13" s="9" t="s">
        <v>94</v>
      </c>
      <c r="C13" s="3">
        <v>2082202</v>
      </c>
      <c r="D13" s="4" t="s">
        <v>38</v>
      </c>
      <c r="E13" s="3">
        <f>SUM(F13:H13)</f>
        <v>100</v>
      </c>
      <c r="F13" s="3"/>
      <c r="G13" s="5"/>
      <c r="H13" s="5">
        <v>100</v>
      </c>
      <c r="I13" s="5">
        <v>100</v>
      </c>
      <c r="J13" s="3">
        <f t="shared" si="3"/>
        <v>0</v>
      </c>
      <c r="K13" s="3"/>
    </row>
    <row r="14" spans="1:11" s="32" customFormat="1" ht="24.75" customHeight="1">
      <c r="A14" s="3"/>
      <c r="B14" s="9" t="s">
        <v>79</v>
      </c>
      <c r="C14" s="3">
        <v>2082202</v>
      </c>
      <c r="D14" s="4" t="s">
        <v>55</v>
      </c>
      <c r="E14" s="3">
        <f>SUM(F14:H14)</f>
        <v>100</v>
      </c>
      <c r="F14" s="3"/>
      <c r="G14" s="5"/>
      <c r="H14" s="5">
        <v>100</v>
      </c>
      <c r="I14" s="5"/>
      <c r="J14" s="3">
        <f t="shared" si="3"/>
        <v>100</v>
      </c>
      <c r="K14" s="3"/>
    </row>
    <row r="15" spans="1:11" s="32" customFormat="1" ht="24.75" customHeight="1">
      <c r="A15" s="60" t="s">
        <v>48</v>
      </c>
      <c r="B15" s="61"/>
      <c r="C15" s="61"/>
      <c r="D15" s="62"/>
      <c r="E15" s="3">
        <f>SUM(E16)</f>
        <v>70</v>
      </c>
      <c r="F15" s="3"/>
      <c r="G15" s="3"/>
      <c r="H15" s="3">
        <f>SUM(H16)</f>
        <v>70</v>
      </c>
      <c r="I15" s="3">
        <f>SUM(I16)</f>
        <v>70</v>
      </c>
      <c r="J15" s="3">
        <f t="shared" si="3"/>
        <v>0</v>
      </c>
      <c r="K15" s="3"/>
    </row>
    <row r="16" spans="1:11" s="32" customFormat="1" ht="24.75" customHeight="1">
      <c r="A16" s="8" t="s">
        <v>35</v>
      </c>
      <c r="B16" s="11" t="s">
        <v>80</v>
      </c>
      <c r="C16" s="4">
        <v>2082399</v>
      </c>
      <c r="D16" s="11" t="s">
        <v>39</v>
      </c>
      <c r="E16" s="3">
        <f>SUM(F16:H16)</f>
        <v>70</v>
      </c>
      <c r="F16" s="3"/>
      <c r="G16" s="24"/>
      <c r="H16" s="5">
        <v>70</v>
      </c>
      <c r="I16" s="5">
        <v>70</v>
      </c>
      <c r="J16" s="3">
        <f t="shared" si="3"/>
        <v>0</v>
      </c>
      <c r="K16" s="3"/>
    </row>
    <row r="17" spans="1:11" s="32" customFormat="1" ht="24.75" customHeight="1">
      <c r="A17" s="69" t="s">
        <v>49</v>
      </c>
      <c r="B17" s="70"/>
      <c r="C17" s="70"/>
      <c r="D17" s="71"/>
      <c r="E17" s="3">
        <f>E18</f>
        <v>123.44999999999999</v>
      </c>
      <c r="F17" s="3">
        <f aca="true" t="shared" si="5" ref="F17:K17">F18</f>
        <v>0</v>
      </c>
      <c r="G17" s="3">
        <f t="shared" si="5"/>
        <v>0</v>
      </c>
      <c r="H17" s="3">
        <f t="shared" si="5"/>
        <v>123.44999999999999</v>
      </c>
      <c r="I17" s="3">
        <f t="shared" si="5"/>
        <v>123.44999999999999</v>
      </c>
      <c r="J17" s="3">
        <f t="shared" si="3"/>
        <v>0</v>
      </c>
      <c r="K17" s="3">
        <f t="shared" si="5"/>
        <v>0</v>
      </c>
    </row>
    <row r="18" spans="1:11" s="32" customFormat="1" ht="24.75" customHeight="1">
      <c r="A18" s="66" t="s">
        <v>50</v>
      </c>
      <c r="B18" s="67"/>
      <c r="C18" s="67"/>
      <c r="D18" s="68"/>
      <c r="E18" s="3">
        <f>SUM(E19:E21)</f>
        <v>123.44999999999999</v>
      </c>
      <c r="F18" s="3">
        <f aca="true" t="shared" si="6" ref="F18:K18">SUM(F19:F21)</f>
        <v>0</v>
      </c>
      <c r="G18" s="3">
        <f t="shared" si="6"/>
        <v>0</v>
      </c>
      <c r="H18" s="3">
        <f t="shared" si="6"/>
        <v>123.44999999999999</v>
      </c>
      <c r="I18" s="3">
        <f t="shared" si="6"/>
        <v>123.44999999999999</v>
      </c>
      <c r="J18" s="3">
        <f t="shared" si="3"/>
        <v>0</v>
      </c>
      <c r="K18" s="3">
        <f t="shared" si="6"/>
        <v>0</v>
      </c>
    </row>
    <row r="19" spans="1:11" s="32" customFormat="1" ht="24.75" customHeight="1">
      <c r="A19" s="7" t="s">
        <v>16</v>
      </c>
      <c r="B19" s="7" t="s">
        <v>26</v>
      </c>
      <c r="C19" s="3">
        <v>2120804</v>
      </c>
      <c r="D19" s="7" t="s">
        <v>96</v>
      </c>
      <c r="E19" s="3">
        <f>SUM(F19:H19)</f>
        <v>22.57</v>
      </c>
      <c r="F19" s="3"/>
      <c r="G19" s="24"/>
      <c r="H19" s="5">
        <v>22.57</v>
      </c>
      <c r="I19" s="5">
        <v>22.57</v>
      </c>
      <c r="J19" s="3">
        <f t="shared" si="3"/>
        <v>0</v>
      </c>
      <c r="K19" s="3"/>
    </row>
    <row r="20" spans="1:11" s="32" customFormat="1" ht="24.75" customHeight="1">
      <c r="A20" s="4" t="s">
        <v>29</v>
      </c>
      <c r="B20" s="16" t="s">
        <v>75</v>
      </c>
      <c r="C20" s="4">
        <v>2120899</v>
      </c>
      <c r="D20" s="17" t="s">
        <v>20</v>
      </c>
      <c r="E20" s="3">
        <f>SUM(F20:H20)</f>
        <v>74.88</v>
      </c>
      <c r="F20" s="25"/>
      <c r="G20" s="5"/>
      <c r="H20" s="5">
        <v>74.88</v>
      </c>
      <c r="I20" s="5">
        <v>74.88</v>
      </c>
      <c r="J20" s="3">
        <f t="shared" si="3"/>
        <v>0</v>
      </c>
      <c r="K20" s="3"/>
    </row>
    <row r="21" spans="1:11" s="32" customFormat="1" ht="24.75" customHeight="1">
      <c r="A21" s="4" t="s">
        <v>29</v>
      </c>
      <c r="B21" s="16" t="s">
        <v>76</v>
      </c>
      <c r="C21" s="4">
        <v>2120899</v>
      </c>
      <c r="D21" s="18" t="s">
        <v>21</v>
      </c>
      <c r="E21" s="3">
        <f>SUM(F21:H21)</f>
        <v>26</v>
      </c>
      <c r="F21" s="25"/>
      <c r="G21" s="5"/>
      <c r="H21" s="5">
        <v>26</v>
      </c>
      <c r="I21" s="5">
        <v>26</v>
      </c>
      <c r="J21" s="3">
        <f t="shared" si="3"/>
        <v>0</v>
      </c>
      <c r="K21" s="3"/>
    </row>
    <row r="22" spans="1:11" s="32" customFormat="1" ht="24.75" customHeight="1">
      <c r="A22" s="54" t="s">
        <v>56</v>
      </c>
      <c r="B22" s="55"/>
      <c r="C22" s="55"/>
      <c r="D22" s="56"/>
      <c r="E22" s="3">
        <f>SUM(E23)</f>
        <v>22</v>
      </c>
      <c r="F22" s="3">
        <f aca="true" t="shared" si="7" ref="F22:K22">SUM(F23)</f>
        <v>0</v>
      </c>
      <c r="G22" s="3">
        <f t="shared" si="7"/>
        <v>0</v>
      </c>
      <c r="H22" s="3">
        <f t="shared" si="7"/>
        <v>22</v>
      </c>
      <c r="I22" s="3">
        <f t="shared" si="7"/>
        <v>22</v>
      </c>
      <c r="J22" s="3">
        <f t="shared" si="3"/>
        <v>0</v>
      </c>
      <c r="K22" s="3">
        <f t="shared" si="7"/>
        <v>0</v>
      </c>
    </row>
    <row r="23" spans="1:11" s="32" customFormat="1" ht="24.75" customHeight="1">
      <c r="A23" s="57" t="s">
        <v>51</v>
      </c>
      <c r="B23" s="58"/>
      <c r="C23" s="58"/>
      <c r="D23" s="59"/>
      <c r="E23" s="3">
        <f>SUM(E24)</f>
        <v>22</v>
      </c>
      <c r="F23" s="3">
        <f aca="true" t="shared" si="8" ref="F23:K23">SUM(F24)</f>
        <v>0</v>
      </c>
      <c r="G23" s="3">
        <f t="shared" si="8"/>
        <v>0</v>
      </c>
      <c r="H23" s="3">
        <f t="shared" si="8"/>
        <v>22</v>
      </c>
      <c r="I23" s="3">
        <f t="shared" si="8"/>
        <v>22</v>
      </c>
      <c r="J23" s="3">
        <f t="shared" si="3"/>
        <v>0</v>
      </c>
      <c r="K23" s="3">
        <f t="shared" si="8"/>
        <v>0</v>
      </c>
    </row>
    <row r="24" spans="1:11" s="31" customFormat="1" ht="24.75" customHeight="1">
      <c r="A24" s="14" t="s">
        <v>13</v>
      </c>
      <c r="B24" s="14" t="s">
        <v>14</v>
      </c>
      <c r="C24" s="6">
        <v>2166004</v>
      </c>
      <c r="D24" s="15" t="s">
        <v>15</v>
      </c>
      <c r="E24" s="3">
        <f>SUM(F24:H24)</f>
        <v>22</v>
      </c>
      <c r="F24" s="3"/>
      <c r="G24" s="5"/>
      <c r="H24" s="5">
        <v>22</v>
      </c>
      <c r="I24" s="5">
        <v>22</v>
      </c>
      <c r="J24" s="3">
        <f t="shared" si="3"/>
        <v>0</v>
      </c>
      <c r="K24" s="3"/>
    </row>
    <row r="25" spans="1:11" s="31" customFormat="1" ht="24.75" customHeight="1">
      <c r="A25" s="45" t="s">
        <v>57</v>
      </c>
      <c r="B25" s="46"/>
      <c r="C25" s="46"/>
      <c r="D25" s="47"/>
      <c r="E25" s="3">
        <f>E26+E29</f>
        <v>1303.778</v>
      </c>
      <c r="F25" s="3">
        <f aca="true" t="shared" si="9" ref="F25:K25">F26+F29</f>
        <v>0</v>
      </c>
      <c r="G25" s="3">
        <f t="shared" si="9"/>
        <v>30</v>
      </c>
      <c r="H25" s="3">
        <f t="shared" si="9"/>
        <v>1273.778</v>
      </c>
      <c r="I25" s="3">
        <f t="shared" si="9"/>
        <v>1075</v>
      </c>
      <c r="J25" s="3">
        <f t="shared" si="3"/>
        <v>228.77800000000002</v>
      </c>
      <c r="K25" s="3">
        <f t="shared" si="9"/>
        <v>0</v>
      </c>
    </row>
    <row r="26" spans="1:11" s="31" customFormat="1" ht="24.75" customHeight="1">
      <c r="A26" s="48" t="s">
        <v>52</v>
      </c>
      <c r="B26" s="49"/>
      <c r="C26" s="49"/>
      <c r="D26" s="50"/>
      <c r="E26" s="3">
        <f>SUM(E27:E28)</f>
        <v>650.7</v>
      </c>
      <c r="F26" s="3">
        <f aca="true" t="shared" si="10" ref="F26:K26">SUM(F27:F28)</f>
        <v>0</v>
      </c>
      <c r="G26" s="3">
        <f t="shared" si="10"/>
        <v>0</v>
      </c>
      <c r="H26" s="3">
        <f t="shared" si="10"/>
        <v>650.7</v>
      </c>
      <c r="I26" s="3">
        <f t="shared" si="10"/>
        <v>650.7</v>
      </c>
      <c r="J26" s="3">
        <f t="shared" si="3"/>
        <v>0</v>
      </c>
      <c r="K26" s="3">
        <f t="shared" si="10"/>
        <v>0</v>
      </c>
    </row>
    <row r="27" spans="1:11" s="32" customFormat="1" ht="24.75" customHeight="1">
      <c r="A27" s="6" t="s">
        <v>31</v>
      </c>
      <c r="B27" s="19" t="s">
        <v>77</v>
      </c>
      <c r="C27" s="4">
        <v>2290494</v>
      </c>
      <c r="D27" s="3" t="s">
        <v>32</v>
      </c>
      <c r="E27" s="3">
        <f>SUM(F27:H27)</f>
        <v>504.6</v>
      </c>
      <c r="F27" s="3"/>
      <c r="G27" s="10"/>
      <c r="H27" s="5">
        <v>504.6</v>
      </c>
      <c r="I27" s="10">
        <v>504.6</v>
      </c>
      <c r="J27" s="3">
        <f t="shared" si="3"/>
        <v>0</v>
      </c>
      <c r="K27" s="3"/>
    </row>
    <row r="28" spans="1:11" s="32" customFormat="1" ht="24.75" customHeight="1">
      <c r="A28" s="6" t="s">
        <v>31</v>
      </c>
      <c r="B28" s="19" t="s">
        <v>78</v>
      </c>
      <c r="C28" s="4">
        <v>2290494</v>
      </c>
      <c r="D28" s="3" t="s">
        <v>33</v>
      </c>
      <c r="E28" s="3">
        <f>SUM(F28:H28)</f>
        <v>146.1</v>
      </c>
      <c r="F28" s="3"/>
      <c r="G28" s="5"/>
      <c r="H28" s="5">
        <v>146.1</v>
      </c>
      <c r="I28" s="5">
        <v>146.1</v>
      </c>
      <c r="J28" s="3">
        <f t="shared" si="3"/>
        <v>0</v>
      </c>
      <c r="K28" s="3"/>
    </row>
    <row r="29" spans="1:11" s="32" customFormat="1" ht="24.75" customHeight="1">
      <c r="A29" s="51" t="s">
        <v>53</v>
      </c>
      <c r="B29" s="52"/>
      <c r="C29" s="52"/>
      <c r="D29" s="53"/>
      <c r="E29" s="3">
        <f aca="true" t="shared" si="11" ref="E29:J29">SUM(E30:E45)</f>
        <v>653.078</v>
      </c>
      <c r="F29" s="3">
        <f t="shared" si="11"/>
        <v>0</v>
      </c>
      <c r="G29" s="3">
        <f t="shared" si="11"/>
        <v>30</v>
      </c>
      <c r="H29" s="3">
        <f t="shared" si="11"/>
        <v>623.078</v>
      </c>
      <c r="I29" s="3">
        <f t="shared" si="11"/>
        <v>424.3</v>
      </c>
      <c r="J29" s="3">
        <f t="shared" si="11"/>
        <v>228.778</v>
      </c>
      <c r="K29" s="3">
        <f>SUM(K31:K45)</f>
        <v>0</v>
      </c>
    </row>
    <row r="30" spans="1:11" s="32" customFormat="1" ht="24.75" customHeight="1">
      <c r="A30" s="6" t="s">
        <v>73</v>
      </c>
      <c r="B30" s="6" t="s">
        <v>74</v>
      </c>
      <c r="C30" s="6">
        <v>2296003</v>
      </c>
      <c r="D30" s="6"/>
      <c r="E30" s="3">
        <f aca="true" t="shared" si="12" ref="E30:E45">SUM(F30:H30)</f>
        <v>30</v>
      </c>
      <c r="F30" s="3"/>
      <c r="G30" s="3">
        <v>30</v>
      </c>
      <c r="H30" s="3"/>
      <c r="I30" s="3">
        <v>30</v>
      </c>
      <c r="J30" s="3">
        <f t="shared" si="3"/>
        <v>0</v>
      </c>
      <c r="K30" s="3"/>
    </row>
    <row r="31" spans="1:11" s="32" customFormat="1" ht="24.75" customHeight="1">
      <c r="A31" s="33" t="s">
        <v>17</v>
      </c>
      <c r="B31" s="22" t="s">
        <v>93</v>
      </c>
      <c r="C31" s="3" t="s">
        <v>43</v>
      </c>
      <c r="D31" s="34" t="s">
        <v>19</v>
      </c>
      <c r="E31" s="3">
        <f t="shared" si="12"/>
        <v>90.6</v>
      </c>
      <c r="F31" s="3"/>
      <c r="G31" s="5"/>
      <c r="H31" s="4">
        <v>90.6</v>
      </c>
      <c r="I31" s="4">
        <v>87</v>
      </c>
      <c r="J31" s="3">
        <f t="shared" si="3"/>
        <v>3.5999999999999943</v>
      </c>
      <c r="K31" s="3"/>
    </row>
    <row r="32" spans="1:11" s="32" customFormat="1" ht="24.75" customHeight="1">
      <c r="A32" s="33" t="s">
        <v>72</v>
      </c>
      <c r="B32" s="22" t="s">
        <v>81</v>
      </c>
      <c r="C32" s="3" t="s">
        <v>43</v>
      </c>
      <c r="D32" s="34" t="s">
        <v>63</v>
      </c>
      <c r="E32" s="3">
        <f t="shared" si="12"/>
        <v>7.55</v>
      </c>
      <c r="F32" s="3"/>
      <c r="G32" s="5"/>
      <c r="H32" s="4">
        <v>7.55</v>
      </c>
      <c r="I32" s="4">
        <v>7.55</v>
      </c>
      <c r="J32" s="3">
        <f t="shared" si="3"/>
        <v>0</v>
      </c>
      <c r="K32" s="3"/>
    </row>
    <row r="33" spans="1:11" s="32" customFormat="1" ht="24.75" customHeight="1">
      <c r="A33" s="33" t="s">
        <v>17</v>
      </c>
      <c r="B33" s="22" t="s">
        <v>82</v>
      </c>
      <c r="C33" s="4" t="s">
        <v>43</v>
      </c>
      <c r="D33" s="34" t="s">
        <v>19</v>
      </c>
      <c r="E33" s="3">
        <f t="shared" si="12"/>
        <v>3.918</v>
      </c>
      <c r="F33" s="3"/>
      <c r="G33" s="5"/>
      <c r="H33" s="4">
        <v>3.918</v>
      </c>
      <c r="I33" s="5"/>
      <c r="J33" s="3">
        <f t="shared" si="3"/>
        <v>3.918</v>
      </c>
      <c r="K33" s="3"/>
    </row>
    <row r="34" spans="1:11" s="32" customFormat="1" ht="24.75" customHeight="1">
      <c r="A34" s="33" t="s">
        <v>30</v>
      </c>
      <c r="B34" s="22" t="s">
        <v>83</v>
      </c>
      <c r="C34" s="3" t="s">
        <v>43</v>
      </c>
      <c r="D34" s="34" t="s">
        <v>64</v>
      </c>
      <c r="E34" s="3">
        <f t="shared" si="12"/>
        <v>3</v>
      </c>
      <c r="F34" s="3"/>
      <c r="G34" s="5"/>
      <c r="H34" s="4">
        <v>3</v>
      </c>
      <c r="I34" s="5">
        <v>3</v>
      </c>
      <c r="J34" s="3">
        <f t="shared" si="3"/>
        <v>0</v>
      </c>
      <c r="K34" s="3"/>
    </row>
    <row r="35" spans="1:11" s="32" customFormat="1" ht="24.75" customHeight="1">
      <c r="A35" s="21" t="s">
        <v>30</v>
      </c>
      <c r="B35" s="22" t="s">
        <v>84</v>
      </c>
      <c r="C35" s="4" t="s">
        <v>43</v>
      </c>
      <c r="D35" s="23" t="s">
        <v>19</v>
      </c>
      <c r="E35" s="3">
        <f t="shared" si="12"/>
        <v>1.76</v>
      </c>
      <c r="F35" s="3"/>
      <c r="G35" s="5"/>
      <c r="H35" s="4">
        <v>1.76</v>
      </c>
      <c r="I35" s="5"/>
      <c r="J35" s="3">
        <f t="shared" si="3"/>
        <v>1.76</v>
      </c>
      <c r="K35" s="3"/>
    </row>
    <row r="36" spans="1:11" s="32" customFormat="1" ht="24.75" customHeight="1">
      <c r="A36" s="21" t="s">
        <v>22</v>
      </c>
      <c r="B36" s="22" t="s">
        <v>85</v>
      </c>
      <c r="C36" s="3" t="s">
        <v>43</v>
      </c>
      <c r="D36" s="23" t="s">
        <v>65</v>
      </c>
      <c r="E36" s="3">
        <f t="shared" si="12"/>
        <v>124</v>
      </c>
      <c r="F36" s="3"/>
      <c r="G36" s="5"/>
      <c r="H36" s="4">
        <v>124</v>
      </c>
      <c r="I36" s="5">
        <v>124</v>
      </c>
      <c r="J36" s="3">
        <f t="shared" si="3"/>
        <v>0</v>
      </c>
      <c r="K36" s="3"/>
    </row>
    <row r="37" spans="1:11" s="32" customFormat="1" ht="24.75" customHeight="1">
      <c r="A37" s="21" t="s">
        <v>22</v>
      </c>
      <c r="B37" s="26" t="s">
        <v>86</v>
      </c>
      <c r="C37" s="43" t="s">
        <v>43</v>
      </c>
      <c r="D37" s="30" t="s">
        <v>66</v>
      </c>
      <c r="E37" s="3">
        <f t="shared" si="12"/>
        <v>121.5</v>
      </c>
      <c r="F37" s="3"/>
      <c r="G37" s="5"/>
      <c r="H37" s="4">
        <v>121.5</v>
      </c>
      <c r="I37" s="5">
        <f>40+30</f>
        <v>70</v>
      </c>
      <c r="J37" s="3">
        <f t="shared" si="3"/>
        <v>51.5</v>
      </c>
      <c r="K37" s="3"/>
    </row>
    <row r="38" spans="1:11" s="32" customFormat="1" ht="24.75" customHeight="1">
      <c r="A38" s="5"/>
      <c r="B38" s="26" t="s">
        <v>87</v>
      </c>
      <c r="C38" s="43" t="s">
        <v>43</v>
      </c>
      <c r="D38" s="30" t="s">
        <v>19</v>
      </c>
      <c r="E38" s="3">
        <f t="shared" si="12"/>
        <v>18</v>
      </c>
      <c r="F38" s="3"/>
      <c r="G38" s="5"/>
      <c r="H38" s="4">
        <v>18</v>
      </c>
      <c r="I38" s="5"/>
      <c r="J38" s="3">
        <f t="shared" si="3"/>
        <v>18</v>
      </c>
      <c r="K38" s="3"/>
    </row>
    <row r="39" spans="1:11" s="32" customFormat="1" ht="24.75" customHeight="1">
      <c r="A39" s="35" t="s">
        <v>40</v>
      </c>
      <c r="B39" s="12" t="s">
        <v>81</v>
      </c>
      <c r="C39" s="3" t="s">
        <v>58</v>
      </c>
      <c r="D39" s="36" t="s">
        <v>19</v>
      </c>
      <c r="E39" s="3">
        <f t="shared" si="12"/>
        <v>4.8</v>
      </c>
      <c r="F39" s="3"/>
      <c r="G39" s="5"/>
      <c r="H39" s="4">
        <v>4.8</v>
      </c>
      <c r="I39" s="5">
        <v>4.8</v>
      </c>
      <c r="J39" s="3">
        <f t="shared" si="3"/>
        <v>0</v>
      </c>
      <c r="K39" s="3"/>
    </row>
    <row r="40" spans="1:11" s="32" customFormat="1" ht="24.75" customHeight="1">
      <c r="A40" s="21" t="s">
        <v>16</v>
      </c>
      <c r="B40" s="22" t="s">
        <v>88</v>
      </c>
      <c r="C40" s="3" t="s">
        <v>58</v>
      </c>
      <c r="D40" s="23" t="s">
        <v>19</v>
      </c>
      <c r="E40" s="3">
        <f t="shared" si="12"/>
        <v>33.5</v>
      </c>
      <c r="F40" s="3"/>
      <c r="G40" s="5"/>
      <c r="H40" s="4">
        <v>33.5</v>
      </c>
      <c r="I40" s="5">
        <v>33.5</v>
      </c>
      <c r="J40" s="3">
        <f t="shared" si="3"/>
        <v>0</v>
      </c>
      <c r="K40" s="3"/>
    </row>
    <row r="41" spans="1:11" s="32" customFormat="1" ht="24.75" customHeight="1">
      <c r="A41" s="37" t="s">
        <v>24</v>
      </c>
      <c r="B41" s="7" t="s">
        <v>25</v>
      </c>
      <c r="C41" s="3" t="s">
        <v>59</v>
      </c>
      <c r="D41" s="38" t="s">
        <v>67</v>
      </c>
      <c r="E41" s="3">
        <f t="shared" si="12"/>
        <v>9</v>
      </c>
      <c r="F41" s="3"/>
      <c r="G41" s="5"/>
      <c r="H41" s="4">
        <v>9</v>
      </c>
      <c r="I41" s="5">
        <v>9</v>
      </c>
      <c r="J41" s="3">
        <f t="shared" si="3"/>
        <v>0</v>
      </c>
      <c r="K41" s="3"/>
    </row>
    <row r="42" spans="1:11" s="32" customFormat="1" ht="24.75" customHeight="1">
      <c r="A42" s="39" t="s">
        <v>34</v>
      </c>
      <c r="B42" s="4" t="s">
        <v>89</v>
      </c>
      <c r="C42" s="4" t="s">
        <v>60</v>
      </c>
      <c r="D42" s="40" t="s">
        <v>68</v>
      </c>
      <c r="E42" s="3">
        <f t="shared" si="12"/>
        <v>1</v>
      </c>
      <c r="F42" s="3"/>
      <c r="G42" s="5"/>
      <c r="H42" s="4">
        <v>1</v>
      </c>
      <c r="I42" s="5">
        <v>1</v>
      </c>
      <c r="J42" s="3">
        <f t="shared" si="3"/>
        <v>0</v>
      </c>
      <c r="K42" s="3"/>
    </row>
    <row r="43" spans="1:11" s="32" customFormat="1" ht="24.75" customHeight="1">
      <c r="A43" s="39" t="s">
        <v>23</v>
      </c>
      <c r="B43" s="22" t="s">
        <v>90</v>
      </c>
      <c r="C43" s="3" t="s">
        <v>60</v>
      </c>
      <c r="D43" s="23" t="s">
        <v>69</v>
      </c>
      <c r="E43" s="3">
        <f t="shared" si="12"/>
        <v>2.45</v>
      </c>
      <c r="F43" s="3"/>
      <c r="G43" s="5"/>
      <c r="H43" s="4">
        <v>2.45</v>
      </c>
      <c r="I43" s="5">
        <v>2.45</v>
      </c>
      <c r="J43" s="3">
        <f t="shared" si="3"/>
        <v>0</v>
      </c>
      <c r="K43" s="3"/>
    </row>
    <row r="44" spans="1:11" s="32" customFormat="1" ht="24.75" customHeight="1">
      <c r="A44" s="41" t="s">
        <v>18</v>
      </c>
      <c r="B44" s="4" t="s">
        <v>91</v>
      </c>
      <c r="C44" s="20" t="s">
        <v>61</v>
      </c>
      <c r="D44" s="42" t="s">
        <v>70</v>
      </c>
      <c r="E44" s="3">
        <f t="shared" si="12"/>
        <v>52</v>
      </c>
      <c r="F44" s="3"/>
      <c r="G44" s="5"/>
      <c r="H44" s="4">
        <v>52</v>
      </c>
      <c r="I44" s="5">
        <v>52</v>
      </c>
      <c r="J44" s="3">
        <f t="shared" si="3"/>
        <v>0</v>
      </c>
      <c r="K44" s="3"/>
    </row>
    <row r="45" spans="1:11" s="32" customFormat="1" ht="24.75" customHeight="1">
      <c r="A45" s="21" t="s">
        <v>16</v>
      </c>
      <c r="B45" s="22" t="s">
        <v>92</v>
      </c>
      <c r="C45" s="3" t="s">
        <v>62</v>
      </c>
      <c r="D45" s="23" t="s">
        <v>71</v>
      </c>
      <c r="E45" s="3">
        <f t="shared" si="12"/>
        <v>150</v>
      </c>
      <c r="F45" s="3"/>
      <c r="G45" s="5"/>
      <c r="H45" s="4">
        <v>150</v>
      </c>
      <c r="I45" s="5"/>
      <c r="J45" s="3">
        <f t="shared" si="3"/>
        <v>150</v>
      </c>
      <c r="K45" s="3"/>
    </row>
    <row r="46" s="44" customFormat="1" ht="12"/>
  </sheetData>
  <sheetProtection/>
  <mergeCells count="23">
    <mergeCell ref="E4:H4"/>
    <mergeCell ref="I4:I5"/>
    <mergeCell ref="J4:K4"/>
    <mergeCell ref="A7:D7"/>
    <mergeCell ref="A8:D8"/>
    <mergeCell ref="A10:D10"/>
    <mergeCell ref="A1:K1"/>
    <mergeCell ref="B2:J2"/>
    <mergeCell ref="A3:A5"/>
    <mergeCell ref="B3:B5"/>
    <mergeCell ref="C3:C5"/>
    <mergeCell ref="D3:D5"/>
    <mergeCell ref="E3:K3"/>
    <mergeCell ref="A25:D25"/>
    <mergeCell ref="A26:D26"/>
    <mergeCell ref="A29:D29"/>
    <mergeCell ref="A22:D22"/>
    <mergeCell ref="A23:D23"/>
    <mergeCell ref="A6:D6"/>
    <mergeCell ref="A15:D15"/>
    <mergeCell ref="A11:D11"/>
    <mergeCell ref="A18:D18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Microsoft</cp:lastModifiedBy>
  <cp:lastPrinted>2018-01-24T02:04:04Z</cp:lastPrinted>
  <dcterms:created xsi:type="dcterms:W3CDTF">2017-12-28T05:11:51Z</dcterms:created>
  <dcterms:modified xsi:type="dcterms:W3CDTF">2023-10-08T01:58:41Z</dcterms:modified>
  <cp:category/>
  <cp:version/>
  <cp:contentType/>
  <cp:contentStatus/>
</cp:coreProperties>
</file>